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pietr_k\Desktop\"/>
    </mc:Choice>
  </mc:AlternateContent>
  <xr:revisionPtr revIDLastSave="0" documentId="13_ncr:1_{CF10B167-E2CF-40BA-B972-9B4FA9FCDBE2}" xr6:coauthVersionLast="47" xr6:coauthVersionMax="47" xr10:uidLastSave="{00000000-0000-0000-0000-000000000000}"/>
  <bookViews>
    <workbookView xWindow="28680" yWindow="990" windowWidth="29040" windowHeight="15720" xr2:uid="{00000000-000D-0000-FFFF-FFFF00000000}"/>
  </bookViews>
  <sheets>
    <sheet name="Wybrane dane finansow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5" i="1" l="1"/>
  <c r="B46" i="1"/>
  <c r="B44" i="1"/>
  <c r="B40" i="1"/>
  <c r="C45" i="1"/>
  <c r="C46" i="1"/>
  <c r="C44" i="1"/>
  <c r="C40" i="1"/>
  <c r="B27" i="1"/>
  <c r="C27" i="1"/>
  <c r="D46" i="1"/>
  <c r="D45" i="1"/>
  <c r="D44" i="1"/>
  <c r="D40" i="1"/>
  <c r="E40" i="1" l="1"/>
</calcChain>
</file>

<file path=xl/sharedStrings.xml><?xml version="1.0" encoding="utf-8"?>
<sst xmlns="http://schemas.openxmlformats.org/spreadsheetml/2006/main" count="47" uniqueCount="41">
  <si>
    <t>GRUPA KAPITAŁOWA BEST SA - Wybrane dane finansowe - sprawozdanie skonsolidowane</t>
  </si>
  <si>
    <t>tys. PLN</t>
  </si>
  <si>
    <t>Przychody operacyjne</t>
  </si>
  <si>
    <t>Dane wynikowe</t>
  </si>
  <si>
    <t>Koszty operacyjne</t>
  </si>
  <si>
    <t>Zysk na działalności operacyjnej</t>
  </si>
  <si>
    <t>Przychody finansowe</t>
  </si>
  <si>
    <t>Koszty finansowe</t>
  </si>
  <si>
    <t>Zysk przed opodatkowaniem</t>
  </si>
  <si>
    <t>Podatek dochodowy</t>
  </si>
  <si>
    <t>Zysk netto, w tym:</t>
  </si>
  <si>
    <t>- przypisany akcjonariuszom BEST</t>
  </si>
  <si>
    <t>Pełny dochód, w tym:</t>
  </si>
  <si>
    <t>Dane bilansowe</t>
  </si>
  <si>
    <t>Aktywa</t>
  </si>
  <si>
    <t>Zobowiązania, w tym:</t>
  </si>
  <si>
    <t>- zobowiązania finansowe</t>
  </si>
  <si>
    <t>Kapitał własny, tym:</t>
  </si>
  <si>
    <t>Dług netto</t>
  </si>
  <si>
    <t>-</t>
  </si>
  <si>
    <t>Przepływy pieniężne</t>
  </si>
  <si>
    <t>Przepływy pieniężne netto z działalności operacyjnej</t>
  </si>
  <si>
    <t>Przepływy pieniężne netto z działalności inwestycyjnej</t>
  </si>
  <si>
    <t>Przepływy pieniężne netto z działalności finansowej</t>
  </si>
  <si>
    <t>Przepływy pieniężne netto razem</t>
  </si>
  <si>
    <t>Środki pieniężne na początek okresu</t>
  </si>
  <si>
    <t>Środki pieniężne na koniec okresu</t>
  </si>
  <si>
    <t>Wskaźniki</t>
  </si>
  <si>
    <t>%</t>
  </si>
  <si>
    <t>Rentowność sprzedaży 1)</t>
  </si>
  <si>
    <t>Rentowność aktywów 2)</t>
  </si>
  <si>
    <t>Rentowność kapitału własnego 3)</t>
  </si>
  <si>
    <t>Pełna rentowność kapitału własnego 4)</t>
  </si>
  <si>
    <t>Zobowiązania ogółem / aktywa razem </t>
  </si>
  <si>
    <t>Zobowiązania finansowe odsetkowe / aktywa razem      </t>
  </si>
  <si>
    <t>Dług netto / kapitał własny *</t>
  </si>
  <si>
    <t>1) zysk netto/przychody operacyjne</t>
  </si>
  <si>
    <t>2) zysk netto/średni stan aktywów</t>
  </si>
  <si>
    <t>3) zysk netto/średni stan kapitału własnego</t>
  </si>
  <si>
    <t>4) pełny dochód/średni stan kapitału własnego</t>
  </si>
  <si>
    <t>* Dopuszczalny poziom wskaźnika (Dług netto / kapitał własny) określony w warunkach emisji obligacji wynosi 2,50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</si>
</sst>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;\(#,###\)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Univers Condensed Light"/>
      <family val="2"/>
      <charset val="238"/>
    </font>
    <font>
      <sz val="14"/>
      <color theme="1"/>
      <name val="Univers Condensed Light"/>
      <family val="2"/>
      <charset val="238"/>
    </font>
    <font>
      <sz val="11"/>
      <color theme="1"/>
      <name val="Univers Condensed Light"/>
      <family val="2"/>
      <charset val="238"/>
    </font>
    <font>
      <b/>
      <sz val="12"/>
      <color rgb="FF165542"/>
      <name val="Univers Condensed Light"/>
      <family val="2"/>
      <charset val="238"/>
    </font>
    <font>
      <sz val="11"/>
      <color rgb="FF165542"/>
      <name val="Univers Condensed Light"/>
      <family val="2"/>
      <charset val="238"/>
    </font>
    <font>
      <b/>
      <sz val="11"/>
      <color rgb="FF165542"/>
      <name val="Univers Condensed Light"/>
      <family val="2"/>
      <charset val="238"/>
    </font>
    <font>
      <b/>
      <sz val="11"/>
      <color theme="1"/>
      <name val="Univers Condensed Light"/>
      <family val="2"/>
      <charset val="238"/>
    </font>
    <font>
      <i/>
      <sz val="11"/>
      <color theme="1"/>
      <name val="Univers Condensed Light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right"/>
    </xf>
    <xf numFmtId="164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quotePrefix="1" applyFont="1"/>
    <xf numFmtId="3" fontId="4" fillId="0" borderId="0" xfId="0" applyNumberFormat="1" applyFont="1" applyAlignment="1">
      <alignment horizontal="right"/>
    </xf>
    <xf numFmtId="0" fontId="8" fillId="0" borderId="0" xfId="0" applyFont="1"/>
    <xf numFmtId="9" fontId="4" fillId="0" borderId="0" xfId="1" applyFont="1"/>
    <xf numFmtId="9" fontId="4" fillId="0" borderId="0" xfId="1" applyFont="1" applyAlignment="1">
      <alignment horizontal="right"/>
    </xf>
    <xf numFmtId="4" fontId="4" fillId="0" borderId="0" xfId="0" applyNumberFormat="1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0" fontId="9" fillId="0" borderId="0" xfId="0" applyFont="1"/>
    <xf numFmtId="9" fontId="4" fillId="0" borderId="0" xfId="1" applyNumberFormat="1" applyFont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52"/>
  <sheetViews>
    <sheetView showGridLines="0" tabSelected="1" workbookViewId="0">
      <selection activeCell="D21" sqref="D21"/>
    </sheetView>
  </sheetViews>
  <sheetFormatPr defaultColWidth="9.109375" defaultRowHeight="14.4" x14ac:dyDescent="0.3"/>
  <cols>
    <col min="1" max="1" width="44" style="3" customWidth="1"/>
    <col min="2" max="2" width="12.33203125" style="3" customWidth="1"/>
    <col min="3" max="4" width="9.109375" style="3" customWidth="1"/>
    <col min="5" max="5" width="12.33203125" style="3" customWidth="1"/>
    <col min="6" max="15" width="9.109375" style="3" customWidth="1"/>
    <col min="16" max="16384" width="9.109375" style="3"/>
  </cols>
  <sheetData>
    <row r="2" spans="1:25" s="2" customFormat="1" ht="18" x14ac:dyDescent="0.35">
      <c r="A2" s="1" t="s">
        <v>0</v>
      </c>
      <c r="B2" s="1"/>
      <c r="E2" s="1"/>
    </row>
    <row r="3" spans="1:25" x14ac:dyDescent="0.3">
      <c r="C3" s="4"/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5" ht="15.6" x14ac:dyDescent="0.3">
      <c r="A4" s="5" t="s">
        <v>3</v>
      </c>
      <c r="B4" s="5"/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5" x14ac:dyDescent="0.3">
      <c r="A5" s="6" t="s">
        <v>1</v>
      </c>
      <c r="B5" s="7">
        <v>2025</v>
      </c>
      <c r="C5" s="7">
        <v>2024</v>
      </c>
      <c r="D5" s="7">
        <v>2023</v>
      </c>
      <c r="E5" s="7">
        <v>2022</v>
      </c>
      <c r="F5" s="7">
        <v>2021</v>
      </c>
      <c r="G5" s="7">
        <v>2020</v>
      </c>
      <c r="H5" s="7">
        <v>2019</v>
      </c>
      <c r="I5" s="7">
        <v>2018</v>
      </c>
      <c r="J5" s="7">
        <v>2017</v>
      </c>
      <c r="K5" s="7">
        <v>2016</v>
      </c>
      <c r="L5" s="7">
        <v>2015</v>
      </c>
      <c r="M5" s="7">
        <v>2014</v>
      </c>
      <c r="N5" s="7">
        <v>2013</v>
      </c>
      <c r="O5" s="7">
        <v>2012</v>
      </c>
      <c r="P5" s="7">
        <v>2011</v>
      </c>
      <c r="Q5" s="7">
        <v>2010</v>
      </c>
    </row>
    <row r="6" spans="1:25" x14ac:dyDescent="0.3">
      <c r="A6" s="3" t="s">
        <v>2</v>
      </c>
      <c r="B6" s="4">
        <v>572570</v>
      </c>
      <c r="C6" s="4">
        <v>404568</v>
      </c>
      <c r="D6" s="4">
        <v>353833</v>
      </c>
      <c r="E6" s="4">
        <v>453604</v>
      </c>
      <c r="F6" s="4">
        <v>339065</v>
      </c>
      <c r="G6" s="4">
        <v>295142</v>
      </c>
      <c r="H6" s="4">
        <v>222168</v>
      </c>
      <c r="I6" s="4">
        <v>190150</v>
      </c>
      <c r="J6" s="4">
        <v>198573</v>
      </c>
      <c r="K6" s="4">
        <v>210278</v>
      </c>
      <c r="L6" s="4">
        <v>140908</v>
      </c>
      <c r="M6" s="4">
        <v>106228</v>
      </c>
      <c r="N6" s="4">
        <v>113369</v>
      </c>
      <c r="O6" s="4">
        <v>65292</v>
      </c>
      <c r="P6" s="4">
        <v>55702</v>
      </c>
      <c r="Q6" s="4">
        <v>24119</v>
      </c>
      <c r="S6" s="4"/>
      <c r="T6" s="4"/>
      <c r="U6" s="4"/>
      <c r="V6" s="4"/>
      <c r="W6" s="4"/>
      <c r="X6" s="4"/>
      <c r="Y6" s="4"/>
    </row>
    <row r="7" spans="1:25" x14ac:dyDescent="0.3">
      <c r="A7" s="3" t="s">
        <v>4</v>
      </c>
      <c r="B7" s="4">
        <v>363854</v>
      </c>
      <c r="C7" s="4">
        <v>229946</v>
      </c>
      <c r="D7" s="4">
        <v>219018</v>
      </c>
      <c r="E7" s="4">
        <v>229388</v>
      </c>
      <c r="F7" s="4">
        <v>240396</v>
      </c>
      <c r="G7" s="4">
        <v>207844</v>
      </c>
      <c r="H7" s="4">
        <v>137468</v>
      </c>
      <c r="I7" s="4">
        <v>115091</v>
      </c>
      <c r="J7" s="4">
        <v>107217</v>
      </c>
      <c r="K7" s="4">
        <v>76696</v>
      </c>
      <c r="L7" s="4">
        <v>52667</v>
      </c>
      <c r="M7" s="4">
        <v>38301</v>
      </c>
      <c r="N7" s="4">
        <v>33106</v>
      </c>
      <c r="O7" s="4">
        <v>28656</v>
      </c>
      <c r="P7" s="4">
        <v>23835</v>
      </c>
      <c r="Q7" s="4">
        <v>21655</v>
      </c>
      <c r="S7" s="4"/>
      <c r="T7" s="4"/>
      <c r="U7" s="4"/>
      <c r="V7" s="4"/>
      <c r="W7" s="4"/>
      <c r="X7" s="4"/>
      <c r="Y7" s="4"/>
    </row>
    <row r="8" spans="1:25" x14ac:dyDescent="0.3">
      <c r="A8" s="3" t="s">
        <v>5</v>
      </c>
      <c r="B8" s="4">
        <v>208716</v>
      </c>
      <c r="C8" s="4">
        <v>174622</v>
      </c>
      <c r="D8" s="4">
        <v>134815</v>
      </c>
      <c r="E8" s="4">
        <v>224216</v>
      </c>
      <c r="F8" s="4">
        <v>98669</v>
      </c>
      <c r="G8" s="4">
        <v>87298</v>
      </c>
      <c r="H8" s="4">
        <v>84700</v>
      </c>
      <c r="I8" s="4">
        <v>75059</v>
      </c>
      <c r="J8" s="4">
        <v>91356</v>
      </c>
      <c r="K8" s="4">
        <v>133582</v>
      </c>
      <c r="L8" s="4">
        <v>88241</v>
      </c>
      <c r="M8" s="4">
        <v>67927</v>
      </c>
      <c r="N8" s="4">
        <v>80263</v>
      </c>
      <c r="O8" s="4">
        <v>36636</v>
      </c>
      <c r="P8" s="4">
        <v>31867</v>
      </c>
      <c r="Q8" s="4">
        <v>2464</v>
      </c>
      <c r="S8" s="4"/>
      <c r="T8" s="4"/>
      <c r="U8" s="4"/>
      <c r="V8" s="4"/>
      <c r="W8" s="4"/>
      <c r="X8" s="4"/>
      <c r="Y8" s="4"/>
    </row>
    <row r="9" spans="1:25" x14ac:dyDescent="0.3">
      <c r="A9" s="3" t="s">
        <v>6</v>
      </c>
      <c r="B9" s="4">
        <v>3304</v>
      </c>
      <c r="C9" s="4">
        <v>3124</v>
      </c>
      <c r="D9" s="4">
        <v>4109</v>
      </c>
      <c r="E9" s="4">
        <v>2761</v>
      </c>
      <c r="F9" s="4">
        <v>6</v>
      </c>
      <c r="G9" s="4">
        <v>3541</v>
      </c>
      <c r="H9" s="4">
        <v>449</v>
      </c>
      <c r="I9" s="4">
        <v>2075</v>
      </c>
      <c r="J9" s="4">
        <v>676</v>
      </c>
      <c r="K9" s="4">
        <v>798</v>
      </c>
      <c r="L9" s="4">
        <v>579</v>
      </c>
      <c r="M9" s="4">
        <v>1228</v>
      </c>
      <c r="N9" s="4">
        <v>787</v>
      </c>
      <c r="O9" s="4">
        <v>333</v>
      </c>
      <c r="P9" s="4">
        <v>162</v>
      </c>
      <c r="Q9" s="4">
        <v>39</v>
      </c>
      <c r="S9" s="4"/>
      <c r="T9" s="4"/>
      <c r="U9" s="4"/>
      <c r="V9" s="4"/>
      <c r="W9" s="4"/>
      <c r="X9" s="4"/>
      <c r="Y9" s="4"/>
    </row>
    <row r="10" spans="1:25" x14ac:dyDescent="0.3">
      <c r="A10" s="3" t="s">
        <v>7</v>
      </c>
      <c r="B10" s="4">
        <v>126314</v>
      </c>
      <c r="C10" s="4">
        <v>76749</v>
      </c>
      <c r="D10" s="4">
        <v>72436</v>
      </c>
      <c r="E10" s="4">
        <v>71541</v>
      </c>
      <c r="F10" s="4">
        <v>43959</v>
      </c>
      <c r="G10" s="4">
        <v>48462</v>
      </c>
      <c r="H10" s="4">
        <v>60468</v>
      </c>
      <c r="I10" s="4">
        <v>41502</v>
      </c>
      <c r="J10" s="4">
        <v>35972</v>
      </c>
      <c r="K10" s="4">
        <v>94612</v>
      </c>
      <c r="L10" s="4">
        <v>17500</v>
      </c>
      <c r="M10" s="4">
        <v>9720</v>
      </c>
      <c r="N10" s="4">
        <v>7357</v>
      </c>
      <c r="O10" s="4">
        <v>5411</v>
      </c>
      <c r="P10" s="4">
        <v>3130</v>
      </c>
      <c r="Q10" s="4">
        <v>6</v>
      </c>
      <c r="S10" s="4"/>
      <c r="T10" s="4"/>
      <c r="U10" s="4"/>
      <c r="V10" s="4"/>
      <c r="W10" s="4"/>
      <c r="X10" s="4"/>
      <c r="Y10" s="4"/>
    </row>
    <row r="11" spans="1:25" x14ac:dyDescent="0.3">
      <c r="A11" s="3" t="s">
        <v>8</v>
      </c>
      <c r="B11" s="4">
        <v>87418</v>
      </c>
      <c r="C11" s="4">
        <v>102416</v>
      </c>
      <c r="D11" s="4">
        <v>61003</v>
      </c>
      <c r="E11" s="4">
        <v>155436</v>
      </c>
      <c r="F11" s="4">
        <v>54716</v>
      </c>
      <c r="G11" s="4">
        <v>42377</v>
      </c>
      <c r="H11" s="4">
        <v>24681</v>
      </c>
      <c r="I11" s="4">
        <v>35632</v>
      </c>
      <c r="J11" s="4">
        <v>56060</v>
      </c>
      <c r="K11" s="4">
        <v>39768</v>
      </c>
      <c r="L11" s="4">
        <v>71320</v>
      </c>
      <c r="M11" s="4">
        <v>59435</v>
      </c>
      <c r="N11" s="4">
        <v>73693</v>
      </c>
      <c r="O11" s="4">
        <v>31558</v>
      </c>
      <c r="P11" s="4">
        <v>28899</v>
      </c>
      <c r="Q11" s="4">
        <v>2497</v>
      </c>
      <c r="S11" s="4"/>
      <c r="T11" s="4"/>
      <c r="U11" s="4"/>
      <c r="V11" s="4"/>
      <c r="W11" s="4"/>
      <c r="X11" s="4"/>
      <c r="Y11" s="4"/>
    </row>
    <row r="12" spans="1:25" x14ac:dyDescent="0.3">
      <c r="A12" s="3" t="s">
        <v>9</v>
      </c>
      <c r="B12" s="8">
        <v>-10861</v>
      </c>
      <c r="C12" s="8">
        <v>-853</v>
      </c>
      <c r="D12" s="4">
        <v>9928</v>
      </c>
      <c r="E12" s="4">
        <v>12442</v>
      </c>
      <c r="F12" s="4">
        <v>4739</v>
      </c>
      <c r="G12" s="8">
        <v>7604</v>
      </c>
      <c r="H12" s="8">
        <v>4760</v>
      </c>
      <c r="I12" s="8">
        <v>690</v>
      </c>
      <c r="J12" s="8">
        <v>1008</v>
      </c>
      <c r="K12" s="8">
        <v>997</v>
      </c>
      <c r="L12" s="8">
        <v>-10856</v>
      </c>
      <c r="M12" s="4">
        <v>228</v>
      </c>
      <c r="N12" s="4">
        <v>3099</v>
      </c>
      <c r="O12" s="4">
        <v>4664</v>
      </c>
      <c r="P12" s="4">
        <v>5461</v>
      </c>
      <c r="Q12" s="4">
        <v>501</v>
      </c>
      <c r="S12" s="4"/>
      <c r="T12" s="4"/>
      <c r="U12" s="4"/>
      <c r="V12" s="4"/>
      <c r="W12" s="4"/>
      <c r="X12" s="4"/>
      <c r="Y12" s="4"/>
    </row>
    <row r="13" spans="1:25" x14ac:dyDescent="0.3">
      <c r="A13" s="3" t="s">
        <v>10</v>
      </c>
      <c r="B13" s="4">
        <v>98279</v>
      </c>
      <c r="C13" s="4">
        <v>103269</v>
      </c>
      <c r="D13" s="4">
        <v>51075</v>
      </c>
      <c r="E13" s="4">
        <v>142994</v>
      </c>
      <c r="F13" s="4">
        <v>49977</v>
      </c>
      <c r="G13" s="4">
        <v>34773</v>
      </c>
      <c r="H13" s="4">
        <v>19921</v>
      </c>
      <c r="I13" s="4">
        <v>34942</v>
      </c>
      <c r="J13" s="4">
        <v>55052</v>
      </c>
      <c r="K13" s="4">
        <v>38771</v>
      </c>
      <c r="L13" s="4">
        <v>82176</v>
      </c>
      <c r="M13" s="4">
        <v>59207</v>
      </c>
      <c r="N13" s="4">
        <v>70594</v>
      </c>
      <c r="O13" s="4">
        <v>26894</v>
      </c>
      <c r="P13" s="4">
        <v>23438</v>
      </c>
      <c r="Q13" s="4">
        <v>1996</v>
      </c>
      <c r="S13" s="4"/>
      <c r="T13" s="4"/>
      <c r="U13" s="4"/>
      <c r="V13" s="4"/>
      <c r="W13" s="4"/>
      <c r="X13" s="4"/>
      <c r="Y13" s="4"/>
    </row>
    <row r="14" spans="1:25" x14ac:dyDescent="0.3">
      <c r="A14" s="3" t="s">
        <v>11</v>
      </c>
      <c r="B14" s="4">
        <v>97026</v>
      </c>
      <c r="C14" s="4">
        <v>102729</v>
      </c>
      <c r="D14" s="4">
        <v>50391</v>
      </c>
      <c r="E14" s="4">
        <v>142275</v>
      </c>
      <c r="F14" s="4">
        <v>49307</v>
      </c>
      <c r="G14" s="4">
        <v>34329</v>
      </c>
      <c r="H14" s="4">
        <v>19475</v>
      </c>
      <c r="I14" s="4">
        <v>32072</v>
      </c>
      <c r="J14" s="4">
        <v>54552</v>
      </c>
      <c r="K14" s="4">
        <v>38245</v>
      </c>
      <c r="L14" s="4">
        <v>81809</v>
      </c>
      <c r="M14" s="4">
        <v>58884</v>
      </c>
      <c r="N14" s="4">
        <v>69747</v>
      </c>
      <c r="O14" s="4">
        <v>26214</v>
      </c>
      <c r="P14" s="4">
        <v>23068</v>
      </c>
      <c r="Q14" s="4">
        <v>1996</v>
      </c>
      <c r="S14" s="4"/>
      <c r="T14" s="4"/>
      <c r="U14" s="4"/>
      <c r="V14" s="4"/>
      <c r="W14" s="4"/>
      <c r="X14" s="4"/>
      <c r="Y14" s="4"/>
    </row>
    <row r="15" spans="1:25" x14ac:dyDescent="0.3">
      <c r="A15" s="3" t="s">
        <v>12</v>
      </c>
      <c r="B15" s="4">
        <v>89374</v>
      </c>
      <c r="C15" s="4">
        <v>145420</v>
      </c>
      <c r="D15" s="4">
        <v>63078</v>
      </c>
      <c r="E15" s="4">
        <v>148617</v>
      </c>
      <c r="F15" s="4">
        <v>51537</v>
      </c>
      <c r="G15" s="4">
        <v>32726</v>
      </c>
      <c r="H15" s="4">
        <v>26367</v>
      </c>
      <c r="I15" s="4">
        <v>29318</v>
      </c>
      <c r="J15" s="4">
        <v>52394</v>
      </c>
      <c r="K15" s="4">
        <v>38726</v>
      </c>
      <c r="L15" s="4">
        <v>82166</v>
      </c>
      <c r="M15" s="4">
        <v>49545</v>
      </c>
      <c r="N15" s="4">
        <v>72359</v>
      </c>
      <c r="O15" s="4">
        <v>27955</v>
      </c>
      <c r="P15" s="4">
        <v>27280</v>
      </c>
      <c r="Q15" s="4">
        <v>3942</v>
      </c>
      <c r="S15" s="4"/>
      <c r="T15" s="4"/>
      <c r="U15" s="4"/>
      <c r="V15" s="4"/>
      <c r="W15" s="4"/>
      <c r="X15" s="4"/>
      <c r="Y15" s="4"/>
    </row>
    <row r="16" spans="1:25" x14ac:dyDescent="0.3">
      <c r="A16" s="3" t="s">
        <v>11</v>
      </c>
      <c r="B16" s="4">
        <v>88121</v>
      </c>
      <c r="C16" s="4">
        <v>144880</v>
      </c>
      <c r="D16" s="4">
        <v>62408</v>
      </c>
      <c r="E16" s="4">
        <v>147894</v>
      </c>
      <c r="F16" s="4">
        <v>50068</v>
      </c>
      <c r="G16" s="4">
        <v>32270</v>
      </c>
      <c r="H16" s="4">
        <v>25922</v>
      </c>
      <c r="I16" s="4">
        <v>26444</v>
      </c>
      <c r="J16" s="4">
        <v>51897</v>
      </c>
      <c r="K16" s="4">
        <v>38200</v>
      </c>
      <c r="L16" s="4">
        <v>81799</v>
      </c>
      <c r="M16" s="4">
        <v>49222</v>
      </c>
      <c r="N16" s="4">
        <v>71512</v>
      </c>
      <c r="O16" s="4">
        <v>27275</v>
      </c>
      <c r="P16" s="4">
        <v>26910</v>
      </c>
      <c r="Q16" s="4">
        <v>3942</v>
      </c>
      <c r="S16" s="4"/>
      <c r="T16" s="4"/>
      <c r="U16" s="4"/>
      <c r="V16" s="4"/>
      <c r="W16" s="4"/>
      <c r="X16" s="4"/>
      <c r="Y16" s="4"/>
    </row>
    <row r="17" spans="1:25" x14ac:dyDescent="0.3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S17" s="4"/>
      <c r="T17" s="4"/>
      <c r="U17" s="4"/>
      <c r="V17" s="4"/>
      <c r="W17" s="4"/>
      <c r="X17" s="4"/>
      <c r="Y17" s="4"/>
    </row>
    <row r="18" spans="1:25" x14ac:dyDescent="0.3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S18" s="4"/>
      <c r="T18" s="4"/>
      <c r="U18" s="4"/>
      <c r="V18" s="4"/>
      <c r="W18" s="4"/>
      <c r="X18" s="4"/>
      <c r="Y18" s="4"/>
    </row>
    <row r="19" spans="1:25" ht="15.6" x14ac:dyDescent="0.3">
      <c r="A19" s="5" t="s">
        <v>13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S19" s="4"/>
      <c r="T19" s="4"/>
      <c r="U19" s="4"/>
      <c r="V19" s="4"/>
      <c r="W19" s="4"/>
      <c r="X19" s="4"/>
      <c r="Y19" s="4"/>
    </row>
    <row r="20" spans="1:25" x14ac:dyDescent="0.3">
      <c r="A20" s="6" t="s">
        <v>1</v>
      </c>
      <c r="B20" s="7">
        <v>2025</v>
      </c>
      <c r="C20" s="7">
        <v>2024</v>
      </c>
      <c r="D20" s="7">
        <v>2023</v>
      </c>
      <c r="E20" s="7">
        <v>2022</v>
      </c>
      <c r="F20" s="7">
        <v>2021</v>
      </c>
      <c r="G20" s="7">
        <v>2020</v>
      </c>
      <c r="H20" s="7">
        <v>2019</v>
      </c>
      <c r="I20" s="7">
        <v>2018</v>
      </c>
      <c r="J20" s="7">
        <v>2017</v>
      </c>
      <c r="K20" s="7">
        <v>2016</v>
      </c>
      <c r="L20" s="7">
        <v>2015</v>
      </c>
      <c r="M20" s="7">
        <v>2014</v>
      </c>
      <c r="N20" s="7">
        <v>2013</v>
      </c>
      <c r="O20" s="7">
        <v>2012</v>
      </c>
      <c r="P20" s="7">
        <v>2011</v>
      </c>
      <c r="Q20" s="7">
        <v>2010</v>
      </c>
      <c r="S20" s="4"/>
      <c r="T20" s="4"/>
      <c r="U20" s="4"/>
      <c r="V20" s="4"/>
      <c r="W20" s="4"/>
      <c r="X20" s="4"/>
      <c r="Y20" s="4"/>
    </row>
    <row r="21" spans="1:25" x14ac:dyDescent="0.3">
      <c r="A21" s="3" t="s">
        <v>14</v>
      </c>
      <c r="B21" s="4">
        <v>2853983</v>
      </c>
      <c r="C21" s="4">
        <v>1856809</v>
      </c>
      <c r="D21" s="4">
        <v>1545122</v>
      </c>
      <c r="E21" s="4">
        <v>1349332</v>
      </c>
      <c r="F21" s="4">
        <v>1173578</v>
      </c>
      <c r="G21" s="4">
        <v>1134887</v>
      </c>
      <c r="H21" s="4">
        <v>1244868</v>
      </c>
      <c r="I21" s="4">
        <v>1283348</v>
      </c>
      <c r="J21" s="4">
        <v>1245918</v>
      </c>
      <c r="K21" s="4">
        <v>904865</v>
      </c>
      <c r="L21" s="4">
        <v>694108</v>
      </c>
      <c r="M21" s="4">
        <v>416893</v>
      </c>
      <c r="N21" s="4">
        <v>265571</v>
      </c>
      <c r="O21" s="4">
        <v>170943</v>
      </c>
      <c r="P21" s="4">
        <v>101522</v>
      </c>
      <c r="Q21" s="4">
        <v>27911</v>
      </c>
      <c r="R21" s="4"/>
      <c r="S21" s="4"/>
      <c r="T21" s="4"/>
      <c r="U21" s="4"/>
      <c r="V21" s="4"/>
      <c r="W21" s="4"/>
      <c r="X21" s="4"/>
      <c r="Y21" s="4"/>
    </row>
    <row r="22" spans="1:25" x14ac:dyDescent="0.3">
      <c r="A22" s="3" t="s">
        <v>15</v>
      </c>
      <c r="B22" s="4">
        <v>1702525</v>
      </c>
      <c r="C22" s="4">
        <v>959011</v>
      </c>
      <c r="D22" s="4">
        <v>795101</v>
      </c>
      <c r="E22" s="4">
        <v>660304</v>
      </c>
      <c r="F22" s="4">
        <v>624493</v>
      </c>
      <c r="G22" s="4">
        <v>629823</v>
      </c>
      <c r="H22" s="4">
        <v>772369</v>
      </c>
      <c r="I22" s="4">
        <v>745983</v>
      </c>
      <c r="J22" s="4">
        <v>816145</v>
      </c>
      <c r="K22" s="4">
        <v>548638</v>
      </c>
      <c r="L22" s="4">
        <v>411147</v>
      </c>
      <c r="M22" s="4">
        <v>217058</v>
      </c>
      <c r="N22" s="4">
        <v>114930</v>
      </c>
      <c r="O22" s="4">
        <v>91850</v>
      </c>
      <c r="P22" s="4">
        <v>49929</v>
      </c>
      <c r="Q22" s="4">
        <v>3326</v>
      </c>
      <c r="R22" s="4"/>
      <c r="S22" s="4"/>
      <c r="T22" s="4"/>
      <c r="U22" s="4"/>
      <c r="V22" s="4"/>
      <c r="W22" s="4"/>
      <c r="X22" s="4"/>
      <c r="Y22" s="4"/>
    </row>
    <row r="23" spans="1:25" x14ac:dyDescent="0.3">
      <c r="A23" s="10" t="s">
        <v>16</v>
      </c>
      <c r="B23" s="4">
        <v>1526336</v>
      </c>
      <c r="C23" s="4">
        <v>824344</v>
      </c>
      <c r="D23" s="4">
        <v>687185</v>
      </c>
      <c r="E23" s="4">
        <v>463622</v>
      </c>
      <c r="F23" s="4">
        <v>442285</v>
      </c>
      <c r="G23" s="4">
        <v>504030</v>
      </c>
      <c r="H23" s="4">
        <v>654412</v>
      </c>
      <c r="I23" s="4">
        <v>703638</v>
      </c>
      <c r="J23" s="4">
        <v>760015</v>
      </c>
      <c r="K23" s="4">
        <v>503949</v>
      </c>
      <c r="L23" s="4">
        <v>400150</v>
      </c>
      <c r="M23" s="4">
        <v>198299</v>
      </c>
      <c r="N23" s="4">
        <v>78129</v>
      </c>
      <c r="O23" s="4">
        <v>75804</v>
      </c>
      <c r="P23" s="4">
        <v>40621</v>
      </c>
      <c r="Q23" s="4">
        <v>0</v>
      </c>
      <c r="R23" s="4"/>
      <c r="S23" s="4"/>
      <c r="T23" s="4"/>
      <c r="U23" s="4"/>
      <c r="V23" s="4"/>
      <c r="W23" s="4"/>
      <c r="X23" s="4"/>
      <c r="Y23" s="4"/>
    </row>
    <row r="24" spans="1:25" x14ac:dyDescent="0.3">
      <c r="A24" s="3" t="s">
        <v>17</v>
      </c>
      <c r="B24" s="4">
        <v>1151458</v>
      </c>
      <c r="C24" s="4">
        <v>897798</v>
      </c>
      <c r="D24" s="4">
        <v>750021</v>
      </c>
      <c r="E24" s="4">
        <v>689028</v>
      </c>
      <c r="F24" s="4">
        <v>549085</v>
      </c>
      <c r="G24" s="4">
        <v>505064</v>
      </c>
      <c r="H24" s="4">
        <v>472499</v>
      </c>
      <c r="I24" s="4">
        <v>537365</v>
      </c>
      <c r="J24" s="4">
        <v>429773</v>
      </c>
      <c r="K24" s="4">
        <v>356227</v>
      </c>
      <c r="L24" s="4">
        <v>282961</v>
      </c>
      <c r="M24" s="4">
        <v>199835</v>
      </c>
      <c r="N24" s="4">
        <v>150641</v>
      </c>
      <c r="O24" s="4">
        <v>79093</v>
      </c>
      <c r="P24" s="4">
        <v>51593</v>
      </c>
      <c r="Q24" s="4">
        <v>24585</v>
      </c>
      <c r="R24" s="4"/>
      <c r="S24" s="4"/>
      <c r="T24" s="4"/>
      <c r="U24" s="4"/>
      <c r="V24" s="4"/>
      <c r="W24" s="4"/>
      <c r="X24" s="4"/>
      <c r="Y24" s="4"/>
    </row>
    <row r="25" spans="1:25" x14ac:dyDescent="0.3">
      <c r="A25" s="3" t="s">
        <v>11</v>
      </c>
      <c r="B25" s="4">
        <v>1151226</v>
      </c>
      <c r="C25" s="4">
        <v>897793</v>
      </c>
      <c r="D25" s="4">
        <v>749812</v>
      </c>
      <c r="E25" s="4">
        <v>688728</v>
      </c>
      <c r="F25" s="4">
        <v>548923</v>
      </c>
      <c r="G25" s="4">
        <v>504864</v>
      </c>
      <c r="H25" s="4">
        <v>472229</v>
      </c>
      <c r="I25" s="4">
        <v>450558</v>
      </c>
      <c r="J25" s="4">
        <v>429519</v>
      </c>
      <c r="K25" s="4">
        <v>356127</v>
      </c>
      <c r="L25" s="4">
        <v>282929</v>
      </c>
      <c r="M25" s="4">
        <v>199803</v>
      </c>
      <c r="N25" s="4">
        <v>150527</v>
      </c>
      <c r="O25" s="4">
        <v>79016</v>
      </c>
      <c r="P25" s="4">
        <v>51531</v>
      </c>
      <c r="Q25" s="4">
        <v>24585</v>
      </c>
      <c r="R25" s="4"/>
      <c r="S25" s="4"/>
      <c r="T25" s="4"/>
      <c r="U25" s="4"/>
      <c r="V25" s="4"/>
      <c r="W25" s="4"/>
      <c r="X25" s="4"/>
      <c r="Y25" s="4"/>
    </row>
    <row r="26" spans="1:25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S26" s="4"/>
      <c r="T26" s="4"/>
      <c r="U26" s="4"/>
      <c r="V26" s="4"/>
      <c r="W26" s="4"/>
      <c r="X26" s="4"/>
      <c r="Y26" s="4"/>
    </row>
    <row r="27" spans="1:25" x14ac:dyDescent="0.3">
      <c r="A27" s="3" t="s">
        <v>18</v>
      </c>
      <c r="B27" s="4">
        <f t="shared" ref="B27:C27" si="0">B23-B36</f>
        <v>1445826</v>
      </c>
      <c r="C27" s="4">
        <f>C23-C36</f>
        <v>741970</v>
      </c>
      <c r="D27" s="4">
        <v>622341</v>
      </c>
      <c r="E27" s="4">
        <v>411402</v>
      </c>
      <c r="F27" s="4">
        <v>394959</v>
      </c>
      <c r="G27" s="4">
        <v>438417</v>
      </c>
      <c r="H27" s="4">
        <v>572409</v>
      </c>
      <c r="I27" s="4">
        <v>631662</v>
      </c>
      <c r="J27" s="4">
        <v>668807</v>
      </c>
      <c r="K27" s="4">
        <v>481904</v>
      </c>
      <c r="L27" s="4">
        <v>356956</v>
      </c>
      <c r="M27" s="4">
        <v>160844</v>
      </c>
      <c r="N27" s="4">
        <v>57984</v>
      </c>
      <c r="O27" s="4">
        <v>63163</v>
      </c>
      <c r="P27" s="4">
        <v>30957</v>
      </c>
      <c r="Q27" s="11" t="s">
        <v>19</v>
      </c>
      <c r="S27" s="4"/>
      <c r="T27" s="4"/>
      <c r="U27" s="4"/>
      <c r="V27" s="4"/>
      <c r="W27" s="4"/>
      <c r="X27" s="4"/>
      <c r="Y27" s="4"/>
    </row>
    <row r="28" spans="1:25" x14ac:dyDescent="0.3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S28" s="4"/>
      <c r="T28" s="4"/>
      <c r="U28" s="4"/>
      <c r="V28" s="4"/>
      <c r="W28" s="4"/>
      <c r="X28" s="4"/>
      <c r="Y28" s="4"/>
    </row>
    <row r="29" spans="1:25" ht="15.6" x14ac:dyDescent="0.3">
      <c r="A29" s="5" t="s">
        <v>20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S29" s="4"/>
      <c r="T29" s="4"/>
      <c r="U29" s="4"/>
      <c r="V29" s="4"/>
      <c r="W29" s="4"/>
      <c r="X29" s="4"/>
      <c r="Y29" s="4"/>
    </row>
    <row r="30" spans="1:25" x14ac:dyDescent="0.3">
      <c r="A30" s="6" t="s">
        <v>1</v>
      </c>
      <c r="B30" s="7">
        <v>2025</v>
      </c>
      <c r="C30" s="7">
        <v>2024</v>
      </c>
      <c r="D30" s="7">
        <v>2023</v>
      </c>
      <c r="E30" s="7">
        <v>2022</v>
      </c>
      <c r="F30" s="7">
        <v>2021</v>
      </c>
      <c r="G30" s="7">
        <v>2020</v>
      </c>
      <c r="H30" s="7">
        <v>2019</v>
      </c>
      <c r="I30" s="7">
        <v>2018</v>
      </c>
      <c r="J30" s="7">
        <v>2017</v>
      </c>
      <c r="K30" s="7">
        <v>2016</v>
      </c>
      <c r="L30" s="7">
        <v>2015</v>
      </c>
      <c r="M30" s="7">
        <v>2014</v>
      </c>
      <c r="N30" s="7">
        <v>2013</v>
      </c>
      <c r="O30" s="7">
        <v>2012</v>
      </c>
      <c r="P30" s="7">
        <v>2011</v>
      </c>
      <c r="Q30" s="7">
        <v>2010</v>
      </c>
      <c r="S30" s="4"/>
      <c r="T30" s="4"/>
      <c r="U30" s="4"/>
      <c r="V30" s="4"/>
      <c r="W30" s="4"/>
      <c r="X30" s="4"/>
      <c r="Y30" s="4"/>
    </row>
    <row r="31" spans="1:25" x14ac:dyDescent="0.3">
      <c r="A31" s="3" t="s">
        <v>21</v>
      </c>
      <c r="B31" s="8">
        <v>-163611</v>
      </c>
      <c r="C31" s="8">
        <v>-31795</v>
      </c>
      <c r="D31" s="8">
        <v>-128842</v>
      </c>
      <c r="E31" s="8">
        <v>67002</v>
      </c>
      <c r="F31" s="8">
        <v>114165</v>
      </c>
      <c r="G31" s="8">
        <v>209723</v>
      </c>
      <c r="H31" s="8">
        <v>138637</v>
      </c>
      <c r="I31" s="8">
        <v>88533</v>
      </c>
      <c r="J31" s="8">
        <v>-165814</v>
      </c>
      <c r="K31" s="8">
        <v>-117763</v>
      </c>
      <c r="L31" s="8">
        <v>-169182</v>
      </c>
      <c r="M31" s="8">
        <v>-44510</v>
      </c>
      <c r="N31" s="8">
        <v>15997</v>
      </c>
      <c r="O31" s="8">
        <v>-25090</v>
      </c>
      <c r="P31" s="8">
        <v>-29384</v>
      </c>
      <c r="Q31" s="8">
        <v>2348</v>
      </c>
      <c r="S31" s="4"/>
      <c r="T31" s="4"/>
      <c r="U31" s="4"/>
      <c r="V31" s="4"/>
      <c r="W31" s="4"/>
      <c r="X31" s="4"/>
      <c r="Y31" s="4"/>
    </row>
    <row r="32" spans="1:25" x14ac:dyDescent="0.3">
      <c r="A32" s="3" t="s">
        <v>22</v>
      </c>
      <c r="B32" s="8">
        <v>-11676</v>
      </c>
      <c r="C32" s="8">
        <v>-14593</v>
      </c>
      <c r="D32" s="8">
        <v>-8040</v>
      </c>
      <c r="E32" s="8">
        <v>-5346</v>
      </c>
      <c r="F32" s="8">
        <v>-4925</v>
      </c>
      <c r="G32" s="8">
        <v>-5323</v>
      </c>
      <c r="H32" s="8">
        <v>-5140</v>
      </c>
      <c r="I32" s="8">
        <v>3075</v>
      </c>
      <c r="J32" s="8">
        <v>-4027</v>
      </c>
      <c r="K32" s="8">
        <v>-17295</v>
      </c>
      <c r="L32" s="8">
        <v>-8566</v>
      </c>
      <c r="M32" s="8">
        <v>-8416</v>
      </c>
      <c r="N32" s="8">
        <v>-1894</v>
      </c>
      <c r="O32" s="8">
        <v>-1063</v>
      </c>
      <c r="P32" s="8">
        <v>-1246</v>
      </c>
      <c r="Q32" s="8">
        <v>-1334</v>
      </c>
      <c r="S32" s="4"/>
      <c r="T32" s="4"/>
      <c r="U32" s="4"/>
      <c r="V32" s="4"/>
      <c r="W32" s="4"/>
      <c r="X32" s="4"/>
      <c r="Y32" s="4"/>
    </row>
    <row r="33" spans="1:25" x14ac:dyDescent="0.3">
      <c r="A33" s="3" t="s">
        <v>23</v>
      </c>
      <c r="B33" s="8">
        <v>173686</v>
      </c>
      <c r="C33" s="8">
        <v>63833</v>
      </c>
      <c r="D33" s="8">
        <v>150002</v>
      </c>
      <c r="E33" s="8">
        <v>-56805</v>
      </c>
      <c r="F33" s="8">
        <v>-127513</v>
      </c>
      <c r="G33" s="8">
        <v>-221135</v>
      </c>
      <c r="H33" s="8">
        <v>-123408</v>
      </c>
      <c r="I33" s="8">
        <v>-111311</v>
      </c>
      <c r="J33" s="8">
        <v>238836</v>
      </c>
      <c r="K33" s="8">
        <v>113909</v>
      </c>
      <c r="L33" s="8">
        <v>183487</v>
      </c>
      <c r="M33" s="8">
        <v>70236</v>
      </c>
      <c r="N33" s="8">
        <v>-6599</v>
      </c>
      <c r="O33" s="8">
        <v>29130</v>
      </c>
      <c r="P33" s="8">
        <v>36620</v>
      </c>
      <c r="Q33" s="4">
        <v>0</v>
      </c>
      <c r="S33" s="4"/>
      <c r="T33" s="4"/>
      <c r="U33" s="4"/>
      <c r="V33" s="4"/>
      <c r="W33" s="4"/>
      <c r="X33" s="4"/>
      <c r="Y33" s="4"/>
    </row>
    <row r="34" spans="1:25" x14ac:dyDescent="0.3">
      <c r="A34" s="3" t="s">
        <v>24</v>
      </c>
      <c r="B34" s="8">
        <v>-1601</v>
      </c>
      <c r="C34" s="8">
        <v>17445</v>
      </c>
      <c r="D34" s="8">
        <v>13120</v>
      </c>
      <c r="E34" s="8">
        <v>4851</v>
      </c>
      <c r="F34" s="8">
        <v>-18273</v>
      </c>
      <c r="G34" s="8">
        <v>-16375</v>
      </c>
      <c r="H34" s="8">
        <v>10089</v>
      </c>
      <c r="I34" s="8">
        <v>-19703</v>
      </c>
      <c r="J34" s="8">
        <v>68995</v>
      </c>
      <c r="K34" s="8">
        <v>-21149</v>
      </c>
      <c r="L34" s="8">
        <v>5739</v>
      </c>
      <c r="M34" s="8">
        <v>17310</v>
      </c>
      <c r="N34" s="8">
        <v>7504</v>
      </c>
      <c r="O34" s="8">
        <v>2977</v>
      </c>
      <c r="P34" s="8">
        <v>5990</v>
      </c>
      <c r="Q34" s="8">
        <v>1014</v>
      </c>
      <c r="S34" s="4"/>
      <c r="T34" s="4"/>
      <c r="U34" s="4"/>
      <c r="V34" s="4"/>
      <c r="W34" s="4"/>
      <c r="X34" s="4"/>
      <c r="Y34" s="4"/>
    </row>
    <row r="35" spans="1:25" x14ac:dyDescent="0.3">
      <c r="A35" s="3" t="s">
        <v>25</v>
      </c>
      <c r="B35" s="8">
        <v>82374</v>
      </c>
      <c r="C35" s="8">
        <v>64844</v>
      </c>
      <c r="D35" s="8">
        <v>52220</v>
      </c>
      <c r="E35" s="8">
        <v>47326</v>
      </c>
      <c r="F35" s="8">
        <v>65613</v>
      </c>
      <c r="G35" s="8">
        <v>82003</v>
      </c>
      <c r="H35" s="8">
        <v>71976</v>
      </c>
      <c r="I35" s="8">
        <v>91208</v>
      </c>
      <c r="J35" s="8">
        <v>22045</v>
      </c>
      <c r="K35" s="8">
        <v>43194</v>
      </c>
      <c r="L35" s="8">
        <v>37455</v>
      </c>
      <c r="M35" s="8">
        <v>20145</v>
      </c>
      <c r="N35" s="8">
        <v>12641</v>
      </c>
      <c r="O35" s="8">
        <v>9664</v>
      </c>
      <c r="P35" s="8">
        <v>3674</v>
      </c>
      <c r="Q35" s="8">
        <v>2660</v>
      </c>
      <c r="S35" s="4"/>
      <c r="T35" s="4"/>
      <c r="U35" s="4"/>
      <c r="V35" s="4"/>
      <c r="W35" s="4"/>
      <c r="X35" s="4"/>
      <c r="Y35" s="4"/>
    </row>
    <row r="36" spans="1:25" x14ac:dyDescent="0.3">
      <c r="A36" s="3" t="s">
        <v>26</v>
      </c>
      <c r="B36" s="8">
        <v>80510</v>
      </c>
      <c r="C36" s="8">
        <v>82374</v>
      </c>
      <c r="D36" s="8">
        <v>64844</v>
      </c>
      <c r="E36" s="8">
        <v>52220</v>
      </c>
      <c r="F36" s="8">
        <v>47326</v>
      </c>
      <c r="G36" s="8">
        <v>65613</v>
      </c>
      <c r="H36" s="8">
        <v>82003</v>
      </c>
      <c r="I36" s="8">
        <v>71976</v>
      </c>
      <c r="J36" s="8">
        <v>91208</v>
      </c>
      <c r="K36" s="8">
        <v>22045</v>
      </c>
      <c r="L36" s="8">
        <v>43194</v>
      </c>
      <c r="M36" s="8">
        <v>37455</v>
      </c>
      <c r="N36" s="8">
        <v>20145</v>
      </c>
      <c r="O36" s="8">
        <v>12641</v>
      </c>
      <c r="P36" s="8">
        <v>9664</v>
      </c>
      <c r="Q36" s="8">
        <v>3674</v>
      </c>
      <c r="S36" s="4"/>
      <c r="T36" s="4"/>
      <c r="U36" s="4"/>
      <c r="V36" s="4"/>
      <c r="W36" s="4"/>
      <c r="X36" s="4"/>
      <c r="Y36" s="4"/>
    </row>
    <row r="37" spans="1:25" x14ac:dyDescent="0.3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S37" s="4"/>
      <c r="T37" s="4"/>
      <c r="U37" s="4"/>
      <c r="V37" s="4"/>
      <c r="W37" s="4"/>
      <c r="X37" s="4"/>
      <c r="Y37" s="4"/>
    </row>
    <row r="38" spans="1:25" ht="15.6" x14ac:dyDescent="0.3">
      <c r="A38" s="5" t="s">
        <v>27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S38" s="4"/>
      <c r="T38" s="4"/>
      <c r="U38" s="4"/>
      <c r="V38" s="4"/>
      <c r="W38" s="4"/>
      <c r="X38" s="4"/>
      <c r="Y38" s="4"/>
    </row>
    <row r="39" spans="1:25" x14ac:dyDescent="0.3">
      <c r="A39" s="6" t="s">
        <v>28</v>
      </c>
      <c r="B39" s="7">
        <v>2025</v>
      </c>
      <c r="C39" s="7">
        <v>2024</v>
      </c>
      <c r="D39" s="7">
        <v>2023</v>
      </c>
      <c r="E39" s="7">
        <v>2022</v>
      </c>
      <c r="F39" s="7">
        <v>2021</v>
      </c>
      <c r="G39" s="7">
        <v>2020</v>
      </c>
      <c r="H39" s="7">
        <v>2019</v>
      </c>
      <c r="I39" s="7">
        <v>2018</v>
      </c>
      <c r="J39" s="7">
        <v>2017</v>
      </c>
      <c r="K39" s="7">
        <v>2016</v>
      </c>
      <c r="L39" s="7">
        <v>2015</v>
      </c>
      <c r="M39" s="7">
        <v>2014</v>
      </c>
      <c r="N39" s="7">
        <v>2013</v>
      </c>
      <c r="O39" s="7">
        <v>2012</v>
      </c>
      <c r="P39" s="7">
        <v>2011</v>
      </c>
      <c r="Q39" s="7">
        <v>2010</v>
      </c>
      <c r="S39" s="4"/>
      <c r="T39" s="4"/>
      <c r="U39" s="4"/>
      <c r="V39" s="4"/>
      <c r="W39" s="4"/>
      <c r="X39" s="4"/>
      <c r="Y39" s="4"/>
    </row>
    <row r="40" spans="1:25" ht="15" customHeight="1" x14ac:dyDescent="0.3">
      <c r="A40" s="3" t="s">
        <v>29</v>
      </c>
      <c r="B40" s="13">
        <f>B13/B6</f>
        <v>0.17164538833679724</v>
      </c>
      <c r="C40" s="13">
        <f>C13/C6</f>
        <v>0.25525745980898146</v>
      </c>
      <c r="D40" s="13">
        <f>D13/D6</f>
        <v>0.14434775727532481</v>
      </c>
      <c r="E40" s="13">
        <f>E13/E6</f>
        <v>0.31523972451742049</v>
      </c>
      <c r="F40" s="13">
        <v>0.14739651689204136</v>
      </c>
      <c r="G40" s="13">
        <v>0.11781786394345772</v>
      </c>
      <c r="H40" s="13">
        <v>8.9666378596377522E-2</v>
      </c>
      <c r="I40" s="13">
        <v>0.18376018932421773</v>
      </c>
      <c r="J40" s="13">
        <v>0.27723809379925768</v>
      </c>
      <c r="K40" s="13">
        <v>0.18437972588668333</v>
      </c>
      <c r="L40" s="13">
        <v>0.58318903114088627</v>
      </c>
      <c r="M40" s="13">
        <v>0.55735775878299509</v>
      </c>
      <c r="N40" s="13">
        <v>0.62269227037373531</v>
      </c>
      <c r="O40" s="13">
        <v>0.4119034491208724</v>
      </c>
      <c r="P40" s="13">
        <v>0.42077483752827549</v>
      </c>
      <c r="Q40" s="13">
        <v>8.2756333181309344E-2</v>
      </c>
      <c r="S40" s="4"/>
      <c r="T40" s="4"/>
      <c r="U40" s="4"/>
      <c r="V40" s="4"/>
      <c r="W40" s="4"/>
      <c r="X40" s="4"/>
      <c r="Y40" s="4"/>
    </row>
    <row r="41" spans="1:25" ht="15" customHeight="1" x14ac:dyDescent="0.3">
      <c r="A41" s="3" t="s">
        <v>30</v>
      </c>
      <c r="B41" s="13">
        <v>4.1725043262364377E-2</v>
      </c>
      <c r="C41" s="13">
        <v>6.0711989749351179E-2</v>
      </c>
      <c r="D41" s="13">
        <v>3.5291630131278645E-2</v>
      </c>
      <c r="E41" s="13">
        <v>0.11335640193268884</v>
      </c>
      <c r="F41" s="13">
        <v>4.3298902084285447E-2</v>
      </c>
      <c r="G41" s="13">
        <v>2.9224016758027611E-2</v>
      </c>
      <c r="H41" s="13">
        <v>1.5758938318561389E-2</v>
      </c>
      <c r="I41" s="13">
        <v>2.7630150407272309E-2</v>
      </c>
      <c r="J41" s="13">
        <v>5.119251918952307E-2</v>
      </c>
      <c r="K41" s="13">
        <v>4.8494877649591331E-2</v>
      </c>
      <c r="L41" s="13">
        <v>0.14793146000768675</v>
      </c>
      <c r="M41" s="13">
        <v>0.17350951845079007</v>
      </c>
      <c r="N41" s="13">
        <v>0.3234443797907971</v>
      </c>
      <c r="O41" s="13">
        <v>0.19741251169875029</v>
      </c>
      <c r="P41" s="13">
        <v>0.36216420850942188</v>
      </c>
      <c r="Q41" s="13">
        <v>0.1430260470782129</v>
      </c>
      <c r="S41" s="4"/>
      <c r="T41" s="4"/>
      <c r="U41" s="4"/>
      <c r="V41" s="4"/>
      <c r="W41" s="4"/>
      <c r="X41" s="4"/>
      <c r="Y41" s="4"/>
    </row>
    <row r="42" spans="1:25" ht="15" customHeight="1" x14ac:dyDescent="0.3">
      <c r="A42" s="3" t="s">
        <v>31</v>
      </c>
      <c r="B42" s="13">
        <v>9.5916761985813392E-2</v>
      </c>
      <c r="C42" s="13">
        <v>0.12534022243947909</v>
      </c>
      <c r="D42" s="13">
        <v>7.0984379267141004E-2</v>
      </c>
      <c r="E42" s="13">
        <v>0.2309869939173565</v>
      </c>
      <c r="F42" s="13">
        <v>9.4819612787186633E-2</v>
      </c>
      <c r="G42" s="13">
        <v>7.1142217944009753E-2</v>
      </c>
      <c r="H42" s="13">
        <v>3.9452837213723828E-2</v>
      </c>
      <c r="I42" s="13">
        <v>7.2258560825859394E-2</v>
      </c>
      <c r="J42" s="13">
        <v>0.14008142493638676</v>
      </c>
      <c r="K42" s="13">
        <v>0.12131329123825854</v>
      </c>
      <c r="L42" s="13">
        <v>0.34041707056396492</v>
      </c>
      <c r="M42" s="13">
        <v>0.33786621623163926</v>
      </c>
      <c r="N42" s="13">
        <v>0.61457163502137258</v>
      </c>
      <c r="O42" s="13">
        <v>0.41158195981206863</v>
      </c>
      <c r="P42" s="13">
        <v>0.61534826327811176</v>
      </c>
      <c r="Q42" s="13">
        <v>0.1623754321740899</v>
      </c>
      <c r="S42" s="4"/>
      <c r="T42" s="4"/>
      <c r="U42" s="4"/>
      <c r="V42" s="4"/>
      <c r="W42" s="4"/>
      <c r="X42" s="4"/>
      <c r="Y42" s="4"/>
    </row>
    <row r="43" spans="1:25" ht="15" customHeight="1" x14ac:dyDescent="0.3">
      <c r="A43" s="3" t="s">
        <v>32</v>
      </c>
      <c r="B43" s="13">
        <v>8.7225802925549559E-2</v>
      </c>
      <c r="C43" s="13">
        <v>0.17649996753284189</v>
      </c>
      <c r="D43" s="13">
        <v>8.7666229572446797E-2</v>
      </c>
      <c r="E43" s="13">
        <v>0.24007017130100403</v>
      </c>
      <c r="F43" s="13">
        <v>9.7779346183509169E-2</v>
      </c>
      <c r="G43" s="13">
        <v>6.695425256479634E-2</v>
      </c>
      <c r="H43" s="13">
        <v>5.2218912645663175E-2</v>
      </c>
      <c r="I43" s="13">
        <v>6.0628369477778762E-2</v>
      </c>
      <c r="J43" s="13">
        <v>0.13331806615776082</v>
      </c>
      <c r="K43" s="13">
        <v>0.12117248759363443</v>
      </c>
      <c r="L43" s="13">
        <v>0.3403756452000431</v>
      </c>
      <c r="M43" s="13">
        <v>0.28272977322270282</v>
      </c>
      <c r="N43" s="13">
        <v>0.62993723175498617</v>
      </c>
      <c r="O43" s="13">
        <v>0.42781935325895659</v>
      </c>
      <c r="P43" s="13">
        <v>0.71621728057969491</v>
      </c>
      <c r="Q43" s="13">
        <v>0.32068334350213545</v>
      </c>
      <c r="S43" s="4"/>
      <c r="T43" s="4"/>
      <c r="U43" s="4"/>
      <c r="V43" s="4"/>
      <c r="W43" s="4"/>
      <c r="X43" s="4"/>
      <c r="Y43" s="4"/>
    </row>
    <row r="44" spans="1:25" ht="15" customHeight="1" x14ac:dyDescent="0.3">
      <c r="A44" s="3" t="s">
        <v>33</v>
      </c>
      <c r="B44" s="19">
        <f>B22/B21</f>
        <v>0.59654349728081768</v>
      </c>
      <c r="C44" s="19">
        <f>C22/C21</f>
        <v>0.5164833862825956</v>
      </c>
      <c r="D44" s="19">
        <f>D22/D21</f>
        <v>0.51458784484331976</v>
      </c>
      <c r="E44" s="13">
        <v>0.48935621477886837</v>
      </c>
      <c r="F44" s="13">
        <v>0.53212739161777056</v>
      </c>
      <c r="G44" s="13">
        <v>0.55496538421886932</v>
      </c>
      <c r="H44" s="13">
        <v>0.62044248868153085</v>
      </c>
      <c r="I44" s="13">
        <v>0.58127881135903903</v>
      </c>
      <c r="J44" s="13">
        <v>0.65505514809160792</v>
      </c>
      <c r="K44" s="13">
        <v>0.60632027982074677</v>
      </c>
      <c r="L44" s="13">
        <v>0.59233865623217141</v>
      </c>
      <c r="M44" s="13">
        <v>0.52065637945468024</v>
      </c>
      <c r="N44" s="13">
        <v>0.43276562576486138</v>
      </c>
      <c r="O44" s="13">
        <v>0.53731360745979651</v>
      </c>
      <c r="P44" s="13">
        <v>0.49180473197927543</v>
      </c>
      <c r="Q44" s="13">
        <v>0.11916448711977357</v>
      </c>
      <c r="S44" s="4"/>
      <c r="T44" s="4"/>
      <c r="U44" s="4"/>
      <c r="V44" s="4"/>
      <c r="W44" s="4"/>
      <c r="X44" s="4"/>
      <c r="Y44" s="4"/>
    </row>
    <row r="45" spans="1:25" ht="15" customHeight="1" x14ac:dyDescent="0.3">
      <c r="A45" s="3" t="s">
        <v>34</v>
      </c>
      <c r="B45" s="19">
        <f>(709318+797269)/B21</f>
        <v>0.52788926913720224</v>
      </c>
      <c r="C45" s="19">
        <f>(456083+333382+20005)/C21</f>
        <v>0.43594683136499229</v>
      </c>
      <c r="D45" s="19">
        <f>(241735+407143+20015)/D21</f>
        <v>0.43290626889009409</v>
      </c>
      <c r="E45" s="13">
        <v>0.32674834658927526</v>
      </c>
      <c r="F45" s="13">
        <v>0.35578206135425172</v>
      </c>
      <c r="G45" s="13">
        <v>0.44328554296595168</v>
      </c>
      <c r="H45" s="13">
        <v>0.52568786409482771</v>
      </c>
      <c r="I45" s="13">
        <v>0.54828308455695574</v>
      </c>
      <c r="J45" s="13">
        <v>0.61000402915761709</v>
      </c>
      <c r="K45" s="13">
        <v>0.55693280213070462</v>
      </c>
      <c r="L45" s="13">
        <v>0.57649530044315866</v>
      </c>
      <c r="M45" s="13">
        <v>0.47565922191065813</v>
      </c>
      <c r="N45" s="13">
        <v>0.29419251348980124</v>
      </c>
      <c r="O45" s="13">
        <v>0.44344606096769096</v>
      </c>
      <c r="P45" s="13">
        <v>0.40012017099741926</v>
      </c>
      <c r="Q45" s="14" t="s">
        <v>19</v>
      </c>
      <c r="S45" s="4"/>
      <c r="T45" s="4"/>
      <c r="U45" s="4"/>
      <c r="V45" s="4"/>
      <c r="W45" s="4"/>
      <c r="X45" s="4"/>
      <c r="Y45" s="4"/>
    </row>
    <row r="46" spans="1:25" x14ac:dyDescent="0.3">
      <c r="A46" s="3" t="s">
        <v>35</v>
      </c>
      <c r="B46" s="15">
        <f>B27/B24</f>
        <v>1.2556480566377584</v>
      </c>
      <c r="C46" s="15">
        <f>C27/C24</f>
        <v>0.82643311747185888</v>
      </c>
      <c r="D46" s="15">
        <f>D27/D24</f>
        <v>0.82976476658653553</v>
      </c>
      <c r="E46" s="15">
        <v>0.59707588080600493</v>
      </c>
      <c r="F46" s="15">
        <v>0.71930393290656269</v>
      </c>
      <c r="G46" s="15">
        <v>0.86804246590531098</v>
      </c>
      <c r="H46" s="15">
        <v>1.2114501829633502</v>
      </c>
      <c r="I46" s="15">
        <v>1.1754803532049911</v>
      </c>
      <c r="J46" s="15">
        <v>1.556186638062419</v>
      </c>
      <c r="K46" s="15">
        <v>1.3528003211435404</v>
      </c>
      <c r="L46" s="15">
        <v>1.2615024685380671</v>
      </c>
      <c r="M46" s="15">
        <v>0.80488402932419245</v>
      </c>
      <c r="N46" s="15">
        <v>0.38491512934725608</v>
      </c>
      <c r="O46" s="15">
        <v>0.79859153148824802</v>
      </c>
      <c r="P46" s="15">
        <v>0.60002325896924003</v>
      </c>
      <c r="Q46" s="11" t="s">
        <v>19</v>
      </c>
      <c r="R46" s="16"/>
      <c r="S46" s="4"/>
      <c r="T46" s="4"/>
      <c r="U46" s="4"/>
      <c r="V46" s="4"/>
      <c r="W46" s="4"/>
      <c r="X46" s="4"/>
      <c r="Y46" s="4"/>
    </row>
    <row r="47" spans="1:25" x14ac:dyDescent="0.3">
      <c r="C47" s="17"/>
      <c r="D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S47" s="4"/>
      <c r="T47" s="4"/>
      <c r="U47" s="4"/>
      <c r="V47" s="4"/>
      <c r="W47" s="4"/>
      <c r="X47" s="4"/>
      <c r="Y47" s="4"/>
    </row>
    <row r="48" spans="1:25" x14ac:dyDescent="0.3">
      <c r="A48" s="18" t="s">
        <v>36</v>
      </c>
      <c r="B48" s="18"/>
      <c r="C48" s="18"/>
      <c r="D48" s="18"/>
      <c r="E48" s="18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5" x14ac:dyDescent="0.3">
      <c r="A49" s="18" t="s">
        <v>37</v>
      </c>
      <c r="B49" s="18"/>
      <c r="C49" s="18"/>
      <c r="D49" s="18"/>
      <c r="E49" s="18"/>
    </row>
    <row r="50" spans="1:5" x14ac:dyDescent="0.3">
      <c r="A50" s="18" t="s">
        <v>38</v>
      </c>
      <c r="B50" s="18"/>
      <c r="E50" s="18"/>
    </row>
    <row r="51" spans="1:5" x14ac:dyDescent="0.3">
      <c r="A51" s="18" t="s">
        <v>39</v>
      </c>
      <c r="B51" s="18"/>
      <c r="E51" s="18"/>
    </row>
    <row r="52" spans="1:5" x14ac:dyDescent="0.3">
      <c r="A52" s="18" t="s">
        <v>40</v>
      </c>
      <c r="B52" s="18"/>
      <c r="E52" s="18"/>
    </row>
  </sheetData>
  <pageMargins left="0.7" right="0.7" top="0.75" bottom="0.75" header="0.3" footer="0.3"/>
  <pageSetup paperSize="9" orientation="portrait" horizontalDpi="4294967293" verticalDpi="4294967293" r:id="rId1"/>
</worksheet>
</file>

<file path=docMetadata/LabelInfo.xml><?xml version="1.0" encoding="utf-8"?>
<clbl:labelList xmlns:clbl="http://schemas.microsoft.com/office/2020/mipLabelMetadata">
  <clbl:label id="{e65379d4-f9c6-4348-b8db-3a194714d37d}" enabled="1" method="Standard" siteId="{8f11ddcd-b8ce-4d3c-aad8-9c5c1dbdc23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Wybrane dane finansowe</vt:lpstr>
    </vt:vector>
  </TitlesOfParts>
  <Company>best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Wesołowska</dc:creator>
  <cp:lastModifiedBy>Krzysztof Pietrzak</cp:lastModifiedBy>
  <dcterms:created xsi:type="dcterms:W3CDTF">2016-09-28T14:33:06Z</dcterms:created>
  <dcterms:modified xsi:type="dcterms:W3CDTF">2026-07-21T09:06:37Z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DCc">
    <vt:lpwstr>826121</vt:lpwstr>
  </property>
  <property fmtid="{D5CDD505-2E9C-101B-9397-08002B2CF9AE}" pid="3" name="BDCClassifiedBy">
    <vt:lpwstr>UxC4dwLulzfINJ8nQH+xvX5LNGipWa4BRSZhPgxsCvmDgZh8YO3zrFRXIkI9FYNZSiFy0rWUXoXWkOIDmzQQtA==</vt:lpwstr>
  </property>
  <property fmtid="{D5CDD505-2E9C-101B-9397-08002B2CF9AE}" pid="4" name="BDCClassificationDate">
    <vt:lpwstr>2018-06-28T15:01:58.4644463+02:00</vt:lpwstr>
  </property>
  <property fmtid="{D5CDD505-2E9C-101B-9397-08002B2CF9AE}" pid="5" name="BDCClassifiedBySID">
    <vt:lpwstr>UxC4dwLulzfINJ8nQH+xvX5LNGipWa4BRSZhPgxsCvlJF8e30ejyorCJlwp6d1rXZ++yyYhOJ5gqhIDiDf9VUMKXtBCBvd17Wc/MJ3CwSOuZUeEOUOoNWll16clLiy8B</vt:lpwstr>
  </property>
  <property fmtid="{D5CDD505-2E9C-101B-9397-08002B2CF9AE}" pid="6" name="BDCGRNItemId">
    <vt:lpwstr>GRN-0d2c746e-5f13-4df8-b2bc-ae51a341d0c2</vt:lpwstr>
  </property>
  <property fmtid="{D5CDD505-2E9C-101B-9397-08002B2CF9AE}" pid="7" name="BDCHash">
    <vt:lpwstr>63nXSnWBiGLj24Bcs9Mu6SpQ4hG6OALhH4pUX25G+pU=</vt:lpwstr>
  </property>
  <property fmtid="{D5CDD505-2E9C-101B-9397-08002B2CF9AE}" pid="8" name="BDCRefresh">
    <vt:lpwstr>False</vt:lpwstr>
  </property>
</Properties>
</file>